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-420" windowWidth="21600" windowHeight="13540" tabRatio="500"/>
  </bookViews>
  <sheets>
    <sheet name="Foglio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8" i="1"/>
  <c r="B33"/>
  <c r="B34"/>
  <c r="B35"/>
  <c r="B27"/>
  <c r="B28"/>
  <c r="B31"/>
  <c r="E13"/>
  <c r="E33"/>
  <c r="E35"/>
  <c r="B26"/>
  <c r="C37"/>
  <c r="E14"/>
  <c r="E9"/>
  <c r="E7"/>
  <c r="B25"/>
  <c r="B20"/>
  <c r="B18"/>
  <c r="B14"/>
  <c r="B9"/>
  <c r="B30"/>
  <c r="B7"/>
</calcChain>
</file>

<file path=xl/sharedStrings.xml><?xml version="1.0" encoding="utf-8"?>
<sst xmlns="http://schemas.openxmlformats.org/spreadsheetml/2006/main" count="77" uniqueCount="56">
  <si>
    <t>Distribution</t>
    <phoneticPr fontId="2" type="noConversion"/>
  </si>
  <si>
    <t>€/item</t>
    <phoneticPr fontId="2" type="noConversion"/>
  </si>
  <si>
    <t>Finance</t>
    <phoneticPr fontId="2" type="noConversion"/>
  </si>
  <si>
    <t>Fatturato</t>
    <phoneticPr fontId="2" type="noConversion"/>
  </si>
  <si>
    <t>€/y</t>
    <phoneticPr fontId="2" type="noConversion"/>
  </si>
  <si>
    <t>Costo produzione</t>
    <phoneticPr fontId="2" type="noConversion"/>
  </si>
  <si>
    <t>MOL</t>
    <phoneticPr fontId="2" type="noConversion"/>
  </si>
  <si>
    <t>Costi agg</t>
    <phoneticPr fontId="2" type="noConversion"/>
  </si>
  <si>
    <t>Utile</t>
    <phoneticPr fontId="2" type="noConversion"/>
  </si>
  <si>
    <t>CF tot</t>
    <phoneticPr fontId="2" type="noConversion"/>
  </si>
  <si>
    <t>Break even</t>
    <phoneticPr fontId="2" type="noConversion"/>
  </si>
  <si>
    <t>item/y</t>
    <phoneticPr fontId="2" type="noConversion"/>
  </si>
  <si>
    <t>Production plan and economics</t>
    <phoneticPr fontId="2" type="noConversion"/>
  </si>
  <si>
    <t>Production cost</t>
    <phoneticPr fontId="2" type="noConversion"/>
  </si>
  <si>
    <t>g/item</t>
    <phoneticPr fontId="2" type="noConversion"/>
  </si>
  <si>
    <t>€/100g</t>
    <phoneticPr fontId="2" type="noConversion"/>
  </si>
  <si>
    <t>C_28</t>
    <phoneticPr fontId="2" type="noConversion"/>
  </si>
  <si>
    <t>Price €</t>
    <phoneticPr fontId="2" type="noConversion"/>
  </si>
  <si>
    <t>Costo totale €</t>
    <phoneticPr fontId="2" type="noConversion"/>
  </si>
  <si>
    <t>Machiner</t>
    <phoneticPr fontId="2" type="noConversion"/>
  </si>
  <si>
    <t>€</t>
  </si>
  <si>
    <t>€/y</t>
  </si>
  <si>
    <t>€/y</t>
    <phoneticPr fontId="2" type="noConversion"/>
  </si>
  <si>
    <t>#</t>
    <phoneticPr fontId="2" type="noConversion"/>
  </si>
  <si>
    <t>#</t>
    <phoneticPr fontId="2" type="noConversion"/>
  </si>
  <si>
    <t>Vu</t>
    <phoneticPr fontId="2" type="noConversion"/>
  </si>
  <si>
    <t>y</t>
    <phoneticPr fontId="2" type="noConversion"/>
  </si>
  <si>
    <t>coeff dep</t>
    <phoneticPr fontId="2" type="noConversion"/>
  </si>
  <si>
    <t>Machines</t>
    <phoneticPr fontId="2" type="noConversion"/>
  </si>
  <si>
    <t>cv produzione</t>
    <phoneticPr fontId="2" type="noConversion"/>
  </si>
  <si>
    <t>Washing</t>
    <phoneticPr fontId="2" type="noConversion"/>
  </si>
  <si>
    <t>€/y</t>
    <phoneticPr fontId="2" type="noConversion"/>
  </si>
  <si>
    <t>vu</t>
    <phoneticPr fontId="2" type="noConversion"/>
  </si>
  <si>
    <t>dep</t>
    <phoneticPr fontId="2" type="noConversion"/>
  </si>
  <si>
    <t>cv produzione</t>
    <phoneticPr fontId="2" type="noConversion"/>
  </si>
  <si>
    <t>€/y</t>
    <phoneticPr fontId="2" type="noConversion"/>
  </si>
  <si>
    <t>€/item</t>
  </si>
  <si>
    <t>€/item</t>
    <phoneticPr fontId="2" type="noConversion"/>
  </si>
  <si>
    <t>Ironer</t>
    <phoneticPr fontId="2" type="noConversion"/>
  </si>
  <si>
    <t>cv</t>
    <phoneticPr fontId="2" type="noConversion"/>
  </si>
  <si>
    <t>Capi prodotti</t>
    <phoneticPr fontId="2" type="noConversion"/>
  </si>
  <si>
    <t>items/y</t>
    <phoneticPr fontId="2" type="noConversion"/>
  </si>
  <si>
    <t>Cv capo</t>
    <phoneticPr fontId="2" type="noConversion"/>
  </si>
  <si>
    <t>Cfissi totali</t>
    <phoneticPr fontId="2" type="noConversion"/>
  </si>
  <si>
    <t>Cf capo</t>
    <phoneticPr fontId="2" type="noConversion"/>
  </si>
  <si>
    <t>Ctot capo</t>
    <phoneticPr fontId="2" type="noConversion"/>
  </si>
  <si>
    <t>mcu</t>
    <phoneticPr fontId="2" type="noConversion"/>
  </si>
  <si>
    <t>Shop rent</t>
    <phoneticPr fontId="2" type="noConversion"/>
  </si>
  <si>
    <t>Shop expence</t>
    <phoneticPr fontId="2" type="noConversion"/>
  </si>
  <si>
    <t>shop rent</t>
    <phoneticPr fontId="2" type="noConversion"/>
  </si>
  <si>
    <t>Furniture</t>
    <phoneticPr fontId="2" type="noConversion"/>
  </si>
  <si>
    <t>€</t>
    <phoneticPr fontId="2" type="noConversion"/>
  </si>
  <si>
    <t>vu</t>
    <phoneticPr fontId="2" type="noConversion"/>
  </si>
  <si>
    <t>Shop assistant</t>
    <phoneticPr fontId="2" type="noConversion"/>
  </si>
  <si>
    <t>Costi aggiuntivi</t>
    <phoneticPr fontId="2" type="noConversion"/>
  </si>
  <si>
    <t>Advertising</t>
    <phoneticPr fontId="2" type="noConversion"/>
  </si>
</sst>
</file>

<file path=xl/styles.xml><?xml version="1.0" encoding="utf-8"?>
<styleSheet xmlns="http://schemas.openxmlformats.org/spreadsheetml/2006/main">
  <numFmts count="11">
    <numFmt numFmtId="165" formatCode="&quot;$&quot;#,##0.00;[Red]\-&quot;$&quot;#,##0.00"/>
    <numFmt numFmtId="166" formatCode="&quot;$&quot;#,##0.00;[Red]\-&quot;$&quot;#,##0.00"/>
    <numFmt numFmtId="167" formatCode="&quot;$&quot;#,##0.00;[Red]\-&quot;$&quot;#,##0.00"/>
    <numFmt numFmtId="168" formatCode="&quot;$&quot;#,##0.00;[Red]\-&quot;$&quot;#,##0.00"/>
    <numFmt numFmtId="169" formatCode="&quot;$&quot;#,##0.00;[Red]\-&quot;$&quot;#,##0.00"/>
    <numFmt numFmtId="170" formatCode="&quot;$&quot;#,##0.00;[Red]\-&quot;$&quot;#,##0.00"/>
    <numFmt numFmtId="171" formatCode="#,##0.00_ ;[Red]\-#,##0.00\ "/>
    <numFmt numFmtId="173" formatCode="#,##0_ ;[Red]\-#,##0\ "/>
    <numFmt numFmtId="175" formatCode="0.0"/>
    <numFmt numFmtId="177" formatCode="0.00"/>
    <numFmt numFmtId="179" formatCode="#,##0_ ;[Red]\-#,##0\ "/>
  </numFmts>
  <fonts count="4"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9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77" fontId="0" fillId="0" borderId="0" xfId="0" applyNumberFormat="1"/>
    <xf numFmtId="173" fontId="1" fillId="0" borderId="0" xfId="0" applyNumberFormat="1" applyFont="1"/>
    <xf numFmtId="17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38"/>
  <sheetViews>
    <sheetView tabSelected="1" workbookViewId="0">
      <selection activeCell="D42" sqref="D42"/>
    </sheetView>
  </sheetViews>
  <sheetFormatPr baseColWidth="10" defaultRowHeight="13"/>
  <cols>
    <col min="1" max="1" width="13.5703125" customWidth="1"/>
    <col min="2" max="2" width="11.42578125" customWidth="1"/>
    <col min="4" max="4" width="12.42578125" customWidth="1"/>
    <col min="5" max="5" width="11.28515625" bestFit="1" customWidth="1"/>
  </cols>
  <sheetData>
    <row r="1" spans="1:6" ht="18">
      <c r="A1" s="2" t="s">
        <v>12</v>
      </c>
    </row>
    <row r="3" spans="1:6">
      <c r="A3" s="1" t="s">
        <v>13</v>
      </c>
      <c r="D3" s="1" t="s">
        <v>54</v>
      </c>
    </row>
    <row r="5" spans="1:6">
      <c r="A5" t="s">
        <v>14</v>
      </c>
      <c r="B5">
        <v>400</v>
      </c>
      <c r="D5" t="s">
        <v>47</v>
      </c>
      <c r="E5">
        <v>70000</v>
      </c>
      <c r="F5" t="s">
        <v>22</v>
      </c>
    </row>
    <row r="6" spans="1:6">
      <c r="A6" t="s">
        <v>15</v>
      </c>
      <c r="B6">
        <v>10</v>
      </c>
      <c r="C6" t="s">
        <v>16</v>
      </c>
      <c r="D6" t="s">
        <v>48</v>
      </c>
      <c r="E6" s="3">
        <v>0.2</v>
      </c>
      <c r="F6" t="s">
        <v>49</v>
      </c>
    </row>
    <row r="7" spans="1:6">
      <c r="A7" t="s">
        <v>18</v>
      </c>
      <c r="B7">
        <f>B6*B5/100</f>
        <v>40</v>
      </c>
      <c r="C7" t="s">
        <v>1</v>
      </c>
      <c r="D7" t="s">
        <v>50</v>
      </c>
      <c r="E7">
        <f>50000</f>
        <v>50000</v>
      </c>
      <c r="F7" t="s">
        <v>51</v>
      </c>
    </row>
    <row r="8" spans="1:6">
      <c r="D8" t="s">
        <v>52</v>
      </c>
      <c r="E8">
        <v>9</v>
      </c>
    </row>
    <row r="9" spans="1:6">
      <c r="A9" s="1" t="s">
        <v>19</v>
      </c>
      <c r="B9">
        <f>35000</f>
        <v>35000</v>
      </c>
      <c r="C9" t="s">
        <v>22</v>
      </c>
      <c r="D9" t="s">
        <v>33</v>
      </c>
      <c r="E9" s="4">
        <f>DDB(E7,0,E8,1)</f>
        <v>11111.111111111111</v>
      </c>
    </row>
    <row r="10" spans="1:6">
      <c r="A10" t="s">
        <v>23</v>
      </c>
      <c r="B10">
        <v>2</v>
      </c>
      <c r="D10" t="s">
        <v>53</v>
      </c>
      <c r="E10">
        <v>23000</v>
      </c>
      <c r="F10" t="s">
        <v>21</v>
      </c>
    </row>
    <row r="11" spans="1:6">
      <c r="A11" s="1" t="s">
        <v>28</v>
      </c>
      <c r="B11">
        <v>110000</v>
      </c>
      <c r="C11" t="s">
        <v>20</v>
      </c>
      <c r="D11" t="s">
        <v>24</v>
      </c>
      <c r="E11">
        <v>2</v>
      </c>
    </row>
    <row r="12" spans="1:6">
      <c r="A12" t="s">
        <v>24</v>
      </c>
      <c r="B12">
        <v>2</v>
      </c>
      <c r="D12" t="s">
        <v>55</v>
      </c>
      <c r="E12">
        <v>50000</v>
      </c>
      <c r="F12" t="s">
        <v>21</v>
      </c>
    </row>
    <row r="13" spans="1:6">
      <c r="A13" t="s">
        <v>25</v>
      </c>
      <c r="B13">
        <v>15</v>
      </c>
      <c r="C13" t="s">
        <v>26</v>
      </c>
      <c r="D13" t="s">
        <v>0</v>
      </c>
      <c r="E13">
        <f>5*B24+20%*B24*B7</f>
        <v>26000</v>
      </c>
      <c r="F13" t="s">
        <v>21</v>
      </c>
    </row>
    <row r="14" spans="1:6">
      <c r="A14" t="s">
        <v>27</v>
      </c>
      <c r="B14" s="4">
        <f>DDB(B11*B12,0,B13,1)</f>
        <v>29333.333333333332</v>
      </c>
      <c r="C14" t="s">
        <v>31</v>
      </c>
      <c r="D14" t="s">
        <v>2</v>
      </c>
      <c r="E14">
        <f>200000*7%+3%*200000</f>
        <v>20000</v>
      </c>
      <c r="F14" t="s">
        <v>21</v>
      </c>
    </row>
    <row r="15" spans="1:6">
      <c r="A15" t="s">
        <v>29</v>
      </c>
      <c r="B15">
        <v>12</v>
      </c>
      <c r="C15" t="s">
        <v>37</v>
      </c>
    </row>
    <row r="16" spans="1:6">
      <c r="A16" s="1" t="s">
        <v>30</v>
      </c>
      <c r="B16">
        <v>10000</v>
      </c>
      <c r="C16" t="s">
        <v>20</v>
      </c>
    </row>
    <row r="17" spans="1:3">
      <c r="A17" t="s">
        <v>32</v>
      </c>
      <c r="B17">
        <v>9</v>
      </c>
    </row>
    <row r="18" spans="1:3">
      <c r="A18" t="s">
        <v>33</v>
      </c>
      <c r="B18" s="6">
        <f>DDB(B16,0,B17,1)</f>
        <v>2222.2222222222222</v>
      </c>
      <c r="C18" t="s">
        <v>35</v>
      </c>
    </row>
    <row r="19" spans="1:3">
      <c r="A19" t="s">
        <v>34</v>
      </c>
      <c r="B19">
        <v>2</v>
      </c>
      <c r="C19" t="s">
        <v>37</v>
      </c>
    </row>
    <row r="20" spans="1:3">
      <c r="A20" s="1" t="s">
        <v>38</v>
      </c>
      <c r="B20">
        <f>35000</f>
        <v>35000</v>
      </c>
      <c r="C20" t="s">
        <v>22</v>
      </c>
    </row>
    <row r="21" spans="1:3">
      <c r="A21" t="s">
        <v>24</v>
      </c>
      <c r="B21">
        <v>2</v>
      </c>
    </row>
    <row r="22" spans="1:3">
      <c r="A22" t="s">
        <v>39</v>
      </c>
      <c r="B22">
        <v>0.5</v>
      </c>
      <c r="C22" t="s">
        <v>37</v>
      </c>
    </row>
    <row r="24" spans="1:3">
      <c r="A24" t="s">
        <v>40</v>
      </c>
      <c r="B24">
        <v>2000</v>
      </c>
      <c r="C24" t="s">
        <v>41</v>
      </c>
    </row>
    <row r="25" spans="1:3">
      <c r="A25" t="s">
        <v>42</v>
      </c>
      <c r="B25">
        <f>B7+B15+B19+B22</f>
        <v>54.5</v>
      </c>
      <c r="C25" t="s">
        <v>37</v>
      </c>
    </row>
    <row r="26" spans="1:3">
      <c r="A26" t="s">
        <v>43</v>
      </c>
      <c r="B26" s="6">
        <f>B14+B9*B10+B18+B20*B21</f>
        <v>171555.55555555556</v>
      </c>
      <c r="C26" t="s">
        <v>22</v>
      </c>
    </row>
    <row r="27" spans="1:3">
      <c r="A27" t="s">
        <v>44</v>
      </c>
      <c r="B27" s="7">
        <f>B26/B24</f>
        <v>85.777777777777786</v>
      </c>
      <c r="C27" t="s">
        <v>37</v>
      </c>
    </row>
    <row r="28" spans="1:3">
      <c r="A28" t="s">
        <v>45</v>
      </c>
      <c r="B28" s="7">
        <f>B25+B27</f>
        <v>140.27777777777777</v>
      </c>
      <c r="C28" t="s">
        <v>37</v>
      </c>
    </row>
    <row r="30" spans="1:3">
      <c r="A30" t="s">
        <v>17</v>
      </c>
      <c r="B30">
        <f>350</f>
        <v>350</v>
      </c>
      <c r="C30" t="s">
        <v>37</v>
      </c>
    </row>
    <row r="31" spans="1:3">
      <c r="A31" t="s">
        <v>46</v>
      </c>
      <c r="B31" s="7">
        <f>B30-B28</f>
        <v>209.72222222222223</v>
      </c>
      <c r="C31" t="s">
        <v>36</v>
      </c>
    </row>
    <row r="33" spans="1:6">
      <c r="A33" s="1" t="s">
        <v>3</v>
      </c>
      <c r="B33" s="1">
        <f>B30*B24</f>
        <v>700000</v>
      </c>
      <c r="C33" s="1" t="s">
        <v>4</v>
      </c>
      <c r="D33" s="1" t="s">
        <v>7</v>
      </c>
      <c r="E33" s="5">
        <f>E5+E6*E5+E9+E10*E11+E12+E13+E14</f>
        <v>237111.11111111112</v>
      </c>
      <c r="F33" s="1" t="s">
        <v>4</v>
      </c>
    </row>
    <row r="34" spans="1:6">
      <c r="A34" s="1" t="s">
        <v>5</v>
      </c>
      <c r="B34" s="5">
        <f>B26+B25*B24</f>
        <v>280555.55555555556</v>
      </c>
      <c r="C34" s="1" t="s">
        <v>4</v>
      </c>
      <c r="D34" s="1"/>
      <c r="E34" s="1"/>
      <c r="F34" s="1"/>
    </row>
    <row r="35" spans="1:6">
      <c r="A35" s="1" t="s">
        <v>6</v>
      </c>
      <c r="B35" s="5">
        <f>B33-B34</f>
        <v>419444.44444444444</v>
      </c>
      <c r="C35" s="1" t="s">
        <v>4</v>
      </c>
      <c r="D35" s="1" t="s">
        <v>9</v>
      </c>
      <c r="E35" s="5">
        <f>E33+B26</f>
        <v>408666.66666666669</v>
      </c>
      <c r="F35" s="1" t="s">
        <v>21</v>
      </c>
    </row>
    <row r="37" spans="1:6">
      <c r="B37" s="1" t="s">
        <v>8</v>
      </c>
      <c r="C37" s="9">
        <f>B35-E33</f>
        <v>182333.33333333331</v>
      </c>
      <c r="D37" s="1" t="s">
        <v>4</v>
      </c>
    </row>
    <row r="38" spans="1:6">
      <c r="B38" s="1" t="s">
        <v>10</v>
      </c>
      <c r="C38" s="8">
        <f>E35/(B30-B25)</f>
        <v>1382.966723068246</v>
      </c>
      <c r="D38" s="1" t="s">
        <v>11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Polimi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Prunotto</dc:creator>
  <cp:lastModifiedBy>Enrico Prunotto</cp:lastModifiedBy>
  <dcterms:created xsi:type="dcterms:W3CDTF">2010-06-15T08:08:25Z</dcterms:created>
  <dcterms:modified xsi:type="dcterms:W3CDTF">2010-06-15T08:57:22Z</dcterms:modified>
</cp:coreProperties>
</file>